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5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2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<sst xmlns="http://schemas.openxmlformats.org/spreadsheetml/2006/main" count="115" uniqueCount="111">
  <si>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</si>
  <si>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</si>
  <si>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</si>
  <si>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</si>
  <si>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</si>
  <si>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</si>
  <si>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</si>
  <si>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</si>
  <si>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</si>
  <si>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</si>
  <si>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</si>
  <si>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</si>
  <si>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</si>
  <si>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</si>
  <si>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</si>
  <si>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</si>
  <si>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</si>
  <si>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</si>
  <si>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</si>
  <si>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</si>
  <si>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</si>
  <si>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</si>
  <si>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</si>
  <si>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</si>
  <si>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</si>
  <si>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</si>
  <si>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</si>
  <si>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</si>
  <si>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</si>
  <si>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</si>
  <si>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</si>
  <si>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</si>
  <si>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</si>
  <si>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</si>
  <si>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</si>
  <si>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</si>
  <si>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</si>
  <si>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</si>
  <si>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</si>
  <si>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</si>
  <si>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</si>
  <si>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</si>
  <si>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</si>
  <si>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</si>
  <si>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</si>
  <si>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</si>
  <si>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</si>
  <si>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</si>
  <si>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</si>
  <si>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</si>
  <si>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</si>
  <si>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</si>
  <si>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</si>
  <si>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</si>
  <si>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</si>
  <si>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</si>
  <si>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</si>
  <si>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</si>
  <si>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</si>
  <si>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</si>
  <si>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</si>
  <si>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</si>
  <si>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</si>
  <si>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</si>
  <si>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</si>
  <si>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</si>
  <si>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</si>
  <si>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</si>
  <si>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</si>
  <si>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</si>
  <si>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</si>
  <si>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</si>
  <si>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</si>
  <si>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</si>
  <si>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</si>
  <si>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</si>
  <si>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</si>
  <si>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</si>
  <si>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 xml:space="preserve"> - средства за пътуване на учители и ученици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</si>
  <si>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</si>
  <si>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</si>
  <si>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</si>
  <si>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</si>
  <si>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</si>
  <si>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</si>
  <si>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</si>
  <si>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</si>
  <si>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</si>
  <si>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</si>
  <si>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</si>
  <si>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</si>
  <si>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ИНФОРМАЦИЯ</t>
  </si>
  <si>
    <t>43-09</t>
  </si>
  <si>
    <t>средства за издръжка на логопед</t>
  </si>
  <si>
    <t>резерв</t>
  </si>
  <si>
    <t>други приходи</t>
  </si>
  <si>
    <t>Проект Твоят час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</si>
  <si>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</si>
  <si>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>диференцирано заплащане</t>
  </si>
  <si>
    <t>19-81</t>
  </si>
  <si>
    <t>общински данъци и такси</t>
  </si>
  <si>
    <t xml:space="preserve">преходен остатък от 2020 г. </t>
  </si>
  <si>
    <t>План за 2021 r.</t>
  </si>
  <si>
    <t>разходи за външни услуги в т. ч. за квалиф. на перс.5990лв.     1020</t>
  </si>
  <si>
    <t>-средства по натурални показатели</t>
  </si>
  <si>
    <t xml:space="preserve">- средства по НП „Оптимизация на вътр. стр. на персонала за 2021 г. " </t>
  </si>
  <si>
    <t>средства за  COVID</t>
  </si>
  <si>
    <t>-средства за  спрени помощи за деца</t>
  </si>
  <si>
    <t>Отчет към 31.12.2021г.</t>
  </si>
  <si>
    <t>Към  31. 12. 2021 год. училището има утвърден бюджет в  лева.</t>
  </si>
  <si>
    <t>за делегиран бюджет на училището към 31.12.2021 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</si>
</sst>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55.421875" style="0" customWidth="1"/>
    <col min="2" max="2" width="10.7109375" style="0" customWidth="1"/>
    <col min="3" max="3" width="13.00390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91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90</v>
      </c>
      <c r="B4" s="55"/>
      <c r="C4" s="55"/>
      <c r="D4" s="55"/>
      <c r="E4" s="55"/>
    </row>
    <row r="5" spans="1:4" ht="15.75">
      <c r="A5" s="58" t="s">
        <v>110</v>
      </c>
      <c r="B5" s="6"/>
      <c r="C5" s="6"/>
      <c r="D5" s="6"/>
    </row>
    <row r="6" spans="1:5" ht="15.75">
      <c r="A6" s="64" t="s">
        <v>109</v>
      </c>
      <c r="B6" s="65"/>
      <c r="C6" s="31">
        <f>SUM(C12+C14+C27)</f>
        <v>1061548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101</v>
      </c>
      <c r="B9" s="8"/>
      <c r="C9">
        <v>81753</v>
      </c>
      <c r="D9" s="6"/>
    </row>
    <row r="10" spans="1:4" ht="12.75">
      <c r="A10" s="8" t="s">
        <v>10</v>
      </c>
      <c r="B10" s="8"/>
      <c r="C10">
        <v>906738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988491</v>
      </c>
      <c r="D12" s="6"/>
    </row>
    <row r="13" spans="1:4" ht="12.75">
      <c r="A13" s="6"/>
      <c r="B13" s="6"/>
      <c r="C13" s="6"/>
      <c r="D13" s="6"/>
    </row>
    <row r="14" spans="1:4" ht="18" customHeight="1">
      <c r="A14" s="63" t="s">
        <v>74</v>
      </c>
      <c r="B14" s="63"/>
      <c r="C14" s="6">
        <f>SUM(C16:C26)</f>
        <v>69780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13596</v>
      </c>
      <c r="D16" s="6"/>
    </row>
    <row r="17" spans="1:4" ht="15.75">
      <c r="A17" s="40" t="s">
        <v>106</v>
      </c>
      <c r="B17" s="7"/>
      <c r="C17" s="6">
        <v>3791</v>
      </c>
      <c r="D17" s="6"/>
    </row>
    <row r="18" spans="1:4" ht="33.75" customHeight="1">
      <c r="A18" s="11" t="s">
        <v>107</v>
      </c>
      <c r="B18" s="11"/>
      <c r="C18" s="6">
        <v>225</v>
      </c>
      <c r="D18" s="6"/>
    </row>
    <row r="19" spans="1:4" ht="37.5" customHeight="1">
      <c r="A19" s="11" t="s">
        <v>104</v>
      </c>
      <c r="B19" s="11"/>
      <c r="C19" s="6">
        <v>3418</v>
      </c>
      <c r="D19" s="6"/>
    </row>
    <row r="20" spans="1:4" ht="15.75">
      <c r="A20" s="10" t="s">
        <v>1</v>
      </c>
      <c r="B20" s="10"/>
      <c r="C20" s="6">
        <v>1145</v>
      </c>
      <c r="D20" s="6"/>
    </row>
    <row r="21" spans="1:4" ht="33" customHeight="1">
      <c r="A21" s="11" t="s">
        <v>105</v>
      </c>
      <c r="B21" s="11"/>
      <c r="C21" s="6">
        <v>33199</v>
      </c>
      <c r="D21" s="6"/>
    </row>
    <row r="22" spans="1:4" ht="15.75">
      <c r="A22" s="7" t="s">
        <v>2</v>
      </c>
      <c r="B22" s="7"/>
      <c r="C22" s="6">
        <v>1852</v>
      </c>
      <c r="D22" s="8"/>
    </row>
    <row r="23" spans="1:4" ht="15.75">
      <c r="A23" s="40" t="s">
        <v>78</v>
      </c>
      <c r="B23" s="7"/>
      <c r="C23" s="6">
        <f>2016+1008</f>
        <v>3024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93</v>
      </c>
      <c r="B25" s="6"/>
      <c r="C25" s="6">
        <v>-4800</v>
      </c>
      <c r="D25" s="6"/>
    </row>
    <row r="26" spans="1:4" ht="12.75">
      <c r="A26" s="6" t="s">
        <v>94</v>
      </c>
      <c r="B26" s="6"/>
      <c r="C26" s="6">
        <v>14330</v>
      </c>
      <c r="D26" s="6"/>
    </row>
    <row r="27" spans="1:4" ht="15.75">
      <c r="A27" s="14" t="s">
        <v>11</v>
      </c>
      <c r="B27" s="14"/>
      <c r="C27">
        <f>SUM(C28:C32)</f>
        <v>3277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82</v>
      </c>
      <c r="B29" s="7"/>
      <c r="C29" s="6">
        <v>3085</v>
      </c>
      <c r="D29" s="6"/>
    </row>
    <row r="30" spans="1:4" ht="15.75">
      <c r="A30" s="7" t="s">
        <v>95</v>
      </c>
      <c r="B30" s="7"/>
      <c r="C30" s="6">
        <v>192</v>
      </c>
      <c r="D30" s="6"/>
    </row>
    <row r="31" spans="1:3" s="8" customFormat="1" ht="30" customHeight="1">
      <c r="A31" s="13" t="s">
        <v>97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77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6" t="s">
        <v>88</v>
      </c>
      <c r="B36" s="67"/>
      <c r="C36" s="67"/>
      <c r="D36" s="67"/>
    </row>
    <row r="37" spans="1:4" ht="12.75">
      <c r="A37" s="6"/>
      <c r="B37" s="6"/>
      <c r="C37" s="6"/>
      <c r="D37" s="6"/>
    </row>
    <row r="38" spans="1:5" ht="63">
      <c r="A38" s="3" t="s">
        <v>4</v>
      </c>
      <c r="B38" s="15" t="s">
        <v>85</v>
      </c>
      <c r="C38" s="4" t="s">
        <v>102</v>
      </c>
      <c r="D38" s="29" t="s">
        <v>108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79</v>
      </c>
    </row>
    <row r="40" spans="1:5" ht="15.75">
      <c r="A40" s="18" t="s">
        <v>15</v>
      </c>
      <c r="B40" s="19" t="s">
        <v>13</v>
      </c>
      <c r="C40" s="12">
        <f>SUM(C41:C43)</f>
        <v>708730</v>
      </c>
      <c r="D40" s="49">
        <f>SUM(D41:D43)</f>
        <v>699758</v>
      </c>
      <c r="E40" s="53">
        <f>D40/C40*100</f>
        <v>98.73407362465255</v>
      </c>
    </row>
    <row r="41" spans="1:5" ht="15.75">
      <c r="A41" s="20" t="s">
        <v>5</v>
      </c>
      <c r="B41" s="21" t="s">
        <v>14</v>
      </c>
      <c r="C41" s="47">
        <f>582600+2120-4800+1852+3791+225+81572+25370+5000+3000+8000</f>
        <v>708730</v>
      </c>
      <c r="D41" s="52">
        <v>699758</v>
      </c>
      <c r="E41" s="53">
        <f aca="true" t="shared" si="0" ref="E41:E77">D41/C41*100</f>
        <v>98.73407362465255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98</v>
      </c>
      <c r="B43" s="23" t="s">
        <v>80</v>
      </c>
      <c r="C43" s="47">
        <f>25370-25370</f>
        <v>0</v>
      </c>
      <c r="D43" s="52">
        <v>0</v>
      </c>
      <c r="E43" s="53" t="e">
        <f t="shared" si="0"/>
        <v>#DIV/0!</v>
      </c>
    </row>
    <row r="44" spans="1:5" ht="15.75">
      <c r="A44" s="18" t="s">
        <v>17</v>
      </c>
      <c r="B44" s="24" t="s">
        <v>18</v>
      </c>
      <c r="C44" s="49">
        <f>SUM(C45:C49)</f>
        <v>73850</v>
      </c>
      <c r="D44" s="49">
        <f>SUM(D45:D49)</f>
        <v>70529</v>
      </c>
      <c r="E44" s="53">
        <f t="shared" si="0"/>
        <v>95.50304671631686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0</v>
      </c>
      <c r="E46" s="53" t="e">
        <f t="shared" si="0"/>
        <v>#DIV/0!</v>
      </c>
    </row>
    <row r="47" spans="1:5" ht="30">
      <c r="A47" s="25" t="s">
        <v>50</v>
      </c>
      <c r="B47" s="26" t="s">
        <v>21</v>
      </c>
      <c r="C47" s="47">
        <f>17480+18000</f>
        <v>35480</v>
      </c>
      <c r="D47" s="52">
        <v>33770</v>
      </c>
      <c r="E47" s="53">
        <f t="shared" si="0"/>
        <v>95.1803833145434</v>
      </c>
    </row>
    <row r="48" spans="1:5" ht="15.75">
      <c r="A48" s="22" t="s">
        <v>51</v>
      </c>
      <c r="B48" s="23" t="s">
        <v>22</v>
      </c>
      <c r="C48" s="47">
        <f>2500+1418</f>
        <v>3918</v>
      </c>
      <c r="D48" s="52">
        <v>2307</v>
      </c>
      <c r="E48" s="53">
        <f t="shared" si="0"/>
        <v>58.88208269525268</v>
      </c>
    </row>
    <row r="49" spans="1:5" ht="15.75">
      <c r="A49" s="22" t="s">
        <v>52</v>
      </c>
      <c r="B49" s="23" t="s">
        <v>23</v>
      </c>
      <c r="C49" s="47">
        <f>120175+33199-15000-1000-18000-3350-81572</f>
        <v>34452</v>
      </c>
      <c r="D49" s="52">
        <v>34452</v>
      </c>
      <c r="E49" s="53">
        <f t="shared" si="0"/>
        <v>100</v>
      </c>
    </row>
    <row r="50" spans="1:5" ht="15.75">
      <c r="A50" s="19" t="s">
        <v>7</v>
      </c>
      <c r="B50" s="27" t="s">
        <v>24</v>
      </c>
      <c r="C50" s="49">
        <f>SUM(C51:C54)</f>
        <v>173900</v>
      </c>
      <c r="D50" s="49">
        <f>SUM(D51:D54)</f>
        <v>155688</v>
      </c>
      <c r="E50" s="53">
        <f t="shared" si="0"/>
        <v>89.52731454859114</v>
      </c>
    </row>
    <row r="51" spans="1:5" ht="15.75">
      <c r="A51" s="22" t="s">
        <v>53</v>
      </c>
      <c r="B51" s="23" t="s">
        <v>25</v>
      </c>
      <c r="C51" s="47">
        <v>90000</v>
      </c>
      <c r="D51" s="52">
        <v>78303</v>
      </c>
      <c r="E51" s="53">
        <f t="shared" si="0"/>
        <v>87.00333333333333</v>
      </c>
    </row>
    <row r="52" spans="1:5" ht="15.75">
      <c r="A52" s="22" t="s">
        <v>54</v>
      </c>
      <c r="B52" s="23" t="s">
        <v>26</v>
      </c>
      <c r="C52" s="47">
        <v>29000</v>
      </c>
      <c r="D52" s="52">
        <v>26270</v>
      </c>
      <c r="E52" s="53">
        <f t="shared" si="0"/>
        <v>90.58620689655173</v>
      </c>
    </row>
    <row r="53" spans="1:5" ht="15.75">
      <c r="A53" s="22" t="s">
        <v>55</v>
      </c>
      <c r="B53" s="23" t="s">
        <v>27</v>
      </c>
      <c r="C53" s="47">
        <v>36000</v>
      </c>
      <c r="D53" s="52">
        <v>32922</v>
      </c>
      <c r="E53" s="53">
        <f t="shared" si="0"/>
        <v>91.45</v>
      </c>
    </row>
    <row r="54" spans="1:5" ht="15.75">
      <c r="A54" s="22" t="s">
        <v>56</v>
      </c>
      <c r="B54" s="23" t="s">
        <v>28</v>
      </c>
      <c r="C54" s="47">
        <f>15900+2000+1000</f>
        <v>18900</v>
      </c>
      <c r="D54" s="52">
        <v>18193</v>
      </c>
      <c r="E54" s="53">
        <f t="shared" si="0"/>
        <v>96.25925925925925</v>
      </c>
    </row>
    <row r="55" spans="1:5" ht="15.75">
      <c r="A55" s="19" t="s">
        <v>8</v>
      </c>
      <c r="B55" s="27" t="s">
        <v>29</v>
      </c>
      <c r="C55" s="49">
        <f>SUM(C56:C76)</f>
        <v>105068</v>
      </c>
      <c r="D55" s="49">
        <f>SUM(D56:D72)</f>
        <v>82196</v>
      </c>
      <c r="E55" s="53">
        <f t="shared" si="0"/>
        <v>78.23124072029543</v>
      </c>
    </row>
    <row r="56" spans="1:5" ht="15.75">
      <c r="A56" s="22" t="s">
        <v>57</v>
      </c>
      <c r="B56" s="23" t="s">
        <v>30</v>
      </c>
      <c r="C56" s="47">
        <f>16754-5000</f>
        <v>11754</v>
      </c>
      <c r="D56" s="52">
        <v>11174</v>
      </c>
      <c r="E56" s="53">
        <f t="shared" si="0"/>
        <v>95.06550961374852</v>
      </c>
    </row>
    <row r="57" spans="1:5" ht="15">
      <c r="A57" s="22" t="s">
        <v>58</v>
      </c>
      <c r="B57" s="23" t="s">
        <v>31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3350</v>
      </c>
      <c r="D58" s="52">
        <v>3350</v>
      </c>
      <c r="E58" s="53">
        <f t="shared" si="0"/>
        <v>100</v>
      </c>
    </row>
    <row r="59" spans="1:5" ht="15.75">
      <c r="A59" s="22" t="s">
        <v>60</v>
      </c>
      <c r="B59" s="23" t="s">
        <v>33</v>
      </c>
      <c r="C59" s="47">
        <f>6000+13596-5465</f>
        <v>14131</v>
      </c>
      <c r="D59" s="52">
        <v>14131</v>
      </c>
      <c r="E59" s="53">
        <f t="shared" si="0"/>
        <v>100</v>
      </c>
    </row>
    <row r="60" spans="1:5" ht="15.75">
      <c r="A60" s="22" t="s">
        <v>61</v>
      </c>
      <c r="B60" s="23" t="s">
        <v>34</v>
      </c>
      <c r="C60" s="47">
        <f>10000+1632+192+730+5465+15000</f>
        <v>33019</v>
      </c>
      <c r="D60" s="52">
        <v>31193</v>
      </c>
      <c r="E60" s="53">
        <f t="shared" si="0"/>
        <v>94.4698506920258</v>
      </c>
    </row>
    <row r="61" spans="1:5" ht="15.75">
      <c r="A61" s="22" t="s">
        <v>62</v>
      </c>
      <c r="B61" s="23" t="s">
        <v>35</v>
      </c>
      <c r="C61" s="47">
        <f>9000+180</f>
        <v>9180</v>
      </c>
      <c r="D61" s="52">
        <v>6400</v>
      </c>
      <c r="E61" s="53">
        <f t="shared" si="0"/>
        <v>69.71677559912854</v>
      </c>
    </row>
    <row r="62" spans="1:5" ht="15.75">
      <c r="A62" s="22" t="s">
        <v>103</v>
      </c>
      <c r="B62" s="23" t="s">
        <v>36</v>
      </c>
      <c r="C62" s="47">
        <f>11000+2016+420+1008-3000</f>
        <v>11444</v>
      </c>
      <c r="D62" s="52">
        <v>10786</v>
      </c>
      <c r="E62" s="53">
        <f t="shared" si="0"/>
        <v>94.25026214610276</v>
      </c>
    </row>
    <row r="63" spans="1:5" ht="15.75">
      <c r="A63" s="22" t="s">
        <v>63</v>
      </c>
      <c r="B63" s="23" t="s">
        <v>37</v>
      </c>
      <c r="C63" s="47">
        <f>11512-8000</f>
        <v>3512</v>
      </c>
      <c r="D63" s="52">
        <v>1867</v>
      </c>
      <c r="E63" s="53">
        <f t="shared" si="0"/>
        <v>53.16059225512528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1000</v>
      </c>
      <c r="D65" s="52">
        <v>404</v>
      </c>
      <c r="E65" s="53">
        <f t="shared" si="0"/>
        <v>40.400000000000006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1000</v>
      </c>
      <c r="D67" s="52">
        <v>707</v>
      </c>
      <c r="E67" s="53">
        <f t="shared" si="0"/>
        <v>70.7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100</v>
      </c>
      <c r="B71" s="23" t="s">
        <v>99</v>
      </c>
      <c r="C71" s="48">
        <f>3000+123</f>
        <v>3123</v>
      </c>
      <c r="D71" s="51">
        <v>2184</v>
      </c>
      <c r="E71" s="53">
        <f t="shared" si="0"/>
        <v>69.93275696445725</v>
      </c>
    </row>
    <row r="72" spans="1:5" ht="15">
      <c r="A72" s="22" t="s">
        <v>71</v>
      </c>
      <c r="B72" s="32" t="s">
        <v>44</v>
      </c>
      <c r="C72" s="48">
        <v>200</v>
      </c>
      <c r="D72" s="51">
        <v>0</v>
      </c>
      <c r="E72" s="53">
        <f t="shared" si="0"/>
        <v>0</v>
      </c>
    </row>
    <row r="73" spans="1:5" ht="14.25">
      <c r="A73" s="36" t="s">
        <v>83</v>
      </c>
      <c r="B73" s="46" t="s">
        <v>92</v>
      </c>
      <c r="C73" s="50">
        <v>1145</v>
      </c>
      <c r="D73" s="51">
        <v>1145</v>
      </c>
      <c r="E73" s="53">
        <f t="shared" si="0"/>
        <v>100</v>
      </c>
    </row>
    <row r="74" spans="1:5" ht="14.25">
      <c r="A74" s="36" t="s">
        <v>96</v>
      </c>
      <c r="B74" s="33" t="s">
        <v>76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75</v>
      </c>
      <c r="B75" s="34">
        <v>5200</v>
      </c>
      <c r="C75" s="50">
        <v>12210</v>
      </c>
      <c r="D75" s="51">
        <v>12210</v>
      </c>
      <c r="E75" s="53">
        <f t="shared" si="0"/>
        <v>100</v>
      </c>
    </row>
    <row r="76" spans="1:5" ht="14.25">
      <c r="A76" s="37" t="s">
        <v>86</v>
      </c>
      <c r="B76" s="35" t="s">
        <v>87</v>
      </c>
      <c r="C76" s="48">
        <v>0</v>
      </c>
      <c r="D76" s="51">
        <v>0</v>
      </c>
      <c r="E76" s="53" t="e">
        <f t="shared" si="0"/>
        <v>#DIV/0!</v>
      </c>
    </row>
    <row r="77" spans="1:6" ht="15.75">
      <c r="A77" s="28" t="s">
        <v>72</v>
      </c>
      <c r="B77" s="28"/>
      <c r="C77" s="49">
        <f>SUM(C40+C44+C50+C55)</f>
        <v>1061548</v>
      </c>
      <c r="D77" s="49">
        <f>D40+D44+D50+D55+D73+D74+D75+D76</f>
        <v>1021526</v>
      </c>
      <c r="E77" s="53">
        <f t="shared" si="0"/>
        <v>96.22984547095373</v>
      </c>
      <c r="F77">
        <v>0</v>
      </c>
    </row>
    <row r="78" spans="1:4" ht="15.75">
      <c r="A78" s="38"/>
      <c r="B78" s="38"/>
      <c r="C78" s="39"/>
      <c r="D78" s="39"/>
    </row>
    <row r="79" ht="12.75">
      <c r="A79" s="60" t="s">
        <v>80</v>
      </c>
    </row>
    <row r="80" spans="1:4" ht="18.75">
      <c r="A80" s="62" t="s">
        <v>80</v>
      </c>
      <c r="B80" s="62"/>
      <c r="C80" s="62"/>
      <c r="D80" s="62"/>
    </row>
    <row r="81" spans="1:2" ht="18.75">
      <c r="A81" s="54" t="s">
        <v>80</v>
      </c>
      <c r="B81" s="1" t="s">
        <v>89</v>
      </c>
    </row>
    <row r="82" spans="1:3" ht="18.75">
      <c r="A82" s="1"/>
      <c r="B82" s="1"/>
      <c r="C82" t="s">
        <v>80</v>
      </c>
    </row>
    <row r="83" ht="18" customHeight="1">
      <c r="A83" s="16" t="s">
        <v>46</v>
      </c>
    </row>
    <row r="84" ht="15.75">
      <c r="A84" s="16" t="s">
        <v>81</v>
      </c>
    </row>
    <row r="85" spans="1:2" ht="16.5" customHeight="1">
      <c r="A85" s="16" t="s">
        <v>9</v>
      </c>
      <c r="B85" s="2"/>
    </row>
    <row r="86" ht="12.75">
      <c r="A86" t="s">
        <v>84</v>
      </c>
    </row>
    <row r="90" spans="1:4" ht="27.75">
      <c r="A90" s="17"/>
      <c r="B90" s="5"/>
      <c r="C90" s="6"/>
      <c r="D90" s="6"/>
    </row>
    <row r="91" spans="1:4" ht="12.75">
      <c r="A91" s="6"/>
      <c r="B91" s="6"/>
      <c r="C91" s="6"/>
      <c r="D91" s="6"/>
    </row>
    <row r="92" spans="1:4" ht="18.75">
      <c r="A92" s="67"/>
      <c r="B92" s="67"/>
      <c r="C92" s="67"/>
      <c r="D92" s="67"/>
    </row>
    <row r="93" spans="1:5" ht="18.75">
      <c r="A93" s="67"/>
      <c r="B93" s="67"/>
      <c r="C93" s="67"/>
      <c r="D93" s="67"/>
      <c r="E93" s="67"/>
    </row>
    <row r="94" spans="1:4" ht="12.75">
      <c r="A94" s="6"/>
      <c r="B94" s="6"/>
      <c r="C94" s="6"/>
      <c r="D94" s="6"/>
    </row>
    <row r="95" spans="1:5" ht="15.75">
      <c r="A95" s="68"/>
      <c r="B95" s="65"/>
      <c r="C95" s="31"/>
      <c r="D95" s="31"/>
      <c r="E95" s="31"/>
    </row>
    <row r="96" spans="1:4" ht="12.75">
      <c r="A96" s="6"/>
      <c r="B96" s="6"/>
      <c r="C96" s="6"/>
      <c r="D96" s="6"/>
    </row>
    <row r="97" spans="1:4" ht="15.75">
      <c r="A97" s="7"/>
      <c r="B97" s="7"/>
      <c r="C97" s="6"/>
      <c r="D97" s="6"/>
    </row>
    <row r="98" spans="1:4" ht="12.75">
      <c r="A98" s="8"/>
      <c r="B98" s="8"/>
      <c r="C98" s="6"/>
      <c r="D98" s="6"/>
    </row>
    <row r="99" spans="1:4" ht="12.75">
      <c r="A99" s="8"/>
      <c r="B99" s="8"/>
      <c r="C99" s="6"/>
      <c r="D99" s="6"/>
    </row>
    <row r="100" spans="1:4" ht="12.75">
      <c r="A100" s="6"/>
      <c r="B100" s="6"/>
      <c r="C100" s="6"/>
      <c r="D100" s="6"/>
    </row>
    <row r="101" spans="1:4" ht="15.75">
      <c r="A101" s="14"/>
      <c r="B101" s="9"/>
      <c r="C101" s="6"/>
      <c r="D101" s="6"/>
    </row>
    <row r="102" spans="1:4" ht="12.75">
      <c r="A102" s="6"/>
      <c r="B102" s="6"/>
      <c r="C102" s="6"/>
      <c r="D102" s="6"/>
    </row>
    <row r="103" spans="1:4" ht="15.75">
      <c r="A103" s="63"/>
      <c r="B103" s="63"/>
      <c r="C103" s="6"/>
      <c r="D103" s="6"/>
    </row>
    <row r="104" spans="1:4" ht="12.75">
      <c r="A104" s="6"/>
      <c r="B104" s="6"/>
      <c r="C104" s="6"/>
      <c r="D104" s="6"/>
    </row>
    <row r="105" spans="1:4" ht="15.75">
      <c r="A105" s="7"/>
      <c r="B105" s="7"/>
      <c r="C105" s="6"/>
      <c r="D105" s="6"/>
    </row>
    <row r="106" spans="1:4" ht="15.75">
      <c r="A106" s="40"/>
      <c r="B106" s="7"/>
      <c r="C106" s="6"/>
      <c r="D106" s="6"/>
    </row>
    <row r="107" spans="1:4" ht="15.75">
      <c r="A107" s="11"/>
      <c r="B107" s="11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0"/>
      <c r="B109" s="10"/>
      <c r="C109" s="6"/>
      <c r="D109" s="6"/>
    </row>
    <row r="110" spans="1:4" ht="15.75">
      <c r="A110" s="11"/>
      <c r="B110" s="11"/>
      <c r="C110" s="6"/>
      <c r="D110" s="6"/>
    </row>
    <row r="111" spans="1:4" ht="15.75">
      <c r="A111" s="7"/>
      <c r="B111" s="7"/>
      <c r="C111" s="6"/>
      <c r="D111" s="8"/>
    </row>
    <row r="112" spans="1:4" ht="15.75">
      <c r="A112" s="40"/>
      <c r="B112" s="7"/>
      <c r="C112" s="6"/>
      <c r="D112" s="6"/>
    </row>
    <row r="113" spans="1:4" ht="15.75">
      <c r="A113" s="7"/>
      <c r="B113" s="7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5.75">
      <c r="A116" s="14"/>
      <c r="B116" s="14"/>
      <c r="C116" s="6"/>
      <c r="D116" s="6"/>
    </row>
    <row r="117" spans="1:4" ht="12.75">
      <c r="A117" s="6"/>
      <c r="B117" s="6"/>
      <c r="C117" s="6"/>
      <c r="D117" s="6"/>
    </row>
    <row r="118" spans="1:4" ht="15.75">
      <c r="A118" s="7"/>
      <c r="B118" s="7"/>
      <c r="C118" s="6"/>
      <c r="D118" s="6"/>
    </row>
    <row r="119" spans="1:4" ht="15.75">
      <c r="A119" s="7"/>
      <c r="B119" s="7"/>
      <c r="C119" s="6"/>
      <c r="D119" s="6"/>
    </row>
    <row r="120" spans="1:5" ht="15.75">
      <c r="A120" s="13"/>
      <c r="B120" s="13"/>
      <c r="C120" s="8"/>
      <c r="D120" s="8"/>
      <c r="E120" s="8"/>
    </row>
    <row r="121" spans="1:4" ht="12.75">
      <c r="A121" s="6"/>
      <c r="B121" s="6"/>
      <c r="C121" s="6"/>
      <c r="D121" s="6"/>
    </row>
    <row r="122" spans="1:4" ht="15.75">
      <c r="A122" s="14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8.75">
      <c r="A124" s="1"/>
      <c r="B124" s="1"/>
      <c r="C124" s="1"/>
      <c r="D124" s="1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8.75">
      <c r="A127" s="62"/>
      <c r="B127" s="62"/>
      <c r="C127" s="62"/>
      <c r="D127" s="62"/>
    </row>
    <row r="128" spans="1:2" ht="18.75">
      <c r="A128" s="1"/>
      <c r="B128" s="1"/>
    </row>
    <row r="129" spans="1:2" ht="18.75">
      <c r="A129" s="1"/>
      <c r="B129" s="1"/>
    </row>
    <row r="130" ht="15.75">
      <c r="A130" s="16"/>
    </row>
    <row r="131" ht="15.75">
      <c r="A131" s="16"/>
    </row>
    <row r="132" spans="1:2" ht="18.75">
      <c r="A132" s="16"/>
      <c r="B132" s="2"/>
    </row>
  </sheetData>
  <sheetProtection/>
  <mergeCells count="9">
    <mergeCell ref="A80:D80"/>
    <mergeCell ref="A14:B14"/>
    <mergeCell ref="A6:B6"/>
    <mergeCell ref="A36:D36"/>
    <mergeCell ref="A127:D127"/>
    <mergeCell ref="A92:D92"/>
    <mergeCell ref="A93:E93"/>
    <mergeCell ref="A95:B95"/>
    <mergeCell ref="A103:B103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</cp:lastModifiedBy>
  <cp:lastPrinted>2017-03-13T09:42:42Z</cp:lastPrinted>
  <dcterms:created xsi:type="dcterms:W3CDTF">2012-03-06T12:05:04Z</dcterms:created>
  <dcterms:modified xsi:type="dcterms:W3CDTF">2022-02-01T12:29:48Z</dcterms:modified>
  <cp:category/>
  <cp:version/>
  <cp:contentType/>
  <cp:contentStatus/>
</cp:coreProperties>
</file>