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<sst xmlns="http://schemas.openxmlformats.org/spreadsheetml/2006/main" count="115" uniqueCount="111">
  <si>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</si>
  <si>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</si>
  <si>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</si>
  <si>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</si>
  <si>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</si>
  <si>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</si>
  <si>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</si>
  <si>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</si>
  <si>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</si>
  <si>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</si>
  <si>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</si>
  <si>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</si>
  <si>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</si>
  <si>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</si>
  <si>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</si>
  <si>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</si>
  <si>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</si>
  <si>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</si>
  <si>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</si>
  <si>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</si>
  <si>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</si>
  <si>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</si>
  <si>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</si>
  <si>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</si>
  <si>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</si>
  <si>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</si>
  <si>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</si>
  <si>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</si>
  <si>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</si>
  <si>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</si>
  <si>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</si>
  <si>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</si>
  <si>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</si>
  <si>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</si>
  <si>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</si>
  <si>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</si>
  <si>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</si>
  <si>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</si>
  <si>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</si>
  <si>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</si>
  <si>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</si>
  <si>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</si>
  <si>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</si>
  <si>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</si>
  <si>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</si>
  <si>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</si>
  <si>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</si>
  <si>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</si>
  <si>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</si>
  <si>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</si>
  <si>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</si>
  <si>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</si>
  <si>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</si>
  <si>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</si>
  <si>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</si>
  <si>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</si>
  <si>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</si>
  <si>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</si>
  <si>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</si>
  <si>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</si>
  <si>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</si>
  <si>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</si>
  <si>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</si>
  <si>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</si>
  <si>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</si>
  <si>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</si>
  <si>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</si>
  <si>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</si>
  <si>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</si>
  <si>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</si>
  <si>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</si>
  <si>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</si>
  <si>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</si>
  <si>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</si>
  <si>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</si>
  <si>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</si>
  <si>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</si>
  <si>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</si>
  <si>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</si>
  <si>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</si>
  <si>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</si>
  <si>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</si>
  <si>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</si>
  <si>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</si>
  <si>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</si>
  <si>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</si>
  <si>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</si>
  <si>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</si>
  <si>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</si>
  <si>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</si>
  <si>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</si>
  <si>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</si>
  <si>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</si>
  <si>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</si>
  <si>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</si>
  <si>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</si>
  <si>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Проект Твоят час</t>
  </si>
  <si>
    <t xml:space="preserve">преходен остатък от 2018 г. </t>
  </si>
  <si>
    <t>План за 2019 r.</t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</si>
  <si>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</si>
  <si>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</si>
  <si>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</si>
  <si>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перс.4620лв.     1020</t>
  </si>
  <si>
    <t xml:space="preserve"> - средства за пътуване на учители </t>
  </si>
  <si>
    <t>-средства от МОН, спрени помощи за деца от АСП</t>
  </si>
  <si>
    <t xml:space="preserve"> уязвими групи</t>
  </si>
  <si>
    <t>-средства по НП "Оптимизация на вътр. структура на перс."</t>
  </si>
  <si>
    <t>Към  30. 09. 2019 год. училището има утвърден бюджет в  лева.</t>
  </si>
  <si>
    <t>за делегиран бюджет на училището към 30.09.2019 г.</t>
  </si>
  <si>
    <t>Отчет към 30.09.2019г.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</si>
  <si>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 xml:space="preserve">-  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</si>
</sst>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C59" sqref="C59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90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89</v>
      </c>
      <c r="B4" s="55"/>
      <c r="C4" s="55"/>
      <c r="D4" s="55"/>
      <c r="E4" s="55"/>
    </row>
    <row r="5" spans="1:4" ht="15.75">
      <c r="A5" s="58" t="s">
        <v>108</v>
      </c>
      <c r="B5" s="6"/>
      <c r="C5" s="6"/>
      <c r="D5" s="6"/>
    </row>
    <row r="6" spans="1:5" ht="15.75">
      <c r="A6" s="64" t="s">
        <v>107</v>
      </c>
      <c r="B6" s="65"/>
      <c r="C6" s="31">
        <f>SUM(C12+C14+C27)</f>
        <v>878674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97</v>
      </c>
      <c r="B9" s="8"/>
      <c r="C9">
        <v>109505</v>
      </c>
      <c r="D9" s="6"/>
    </row>
    <row r="10" spans="1:4" ht="12.75">
      <c r="A10" s="8" t="s">
        <v>10</v>
      </c>
      <c r="B10" s="8"/>
      <c r="C10">
        <v>741129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850634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28040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11356</v>
      </c>
      <c r="D16" s="6"/>
    </row>
    <row r="17" spans="1:4" ht="15.75">
      <c r="A17" s="40" t="s">
        <v>105</v>
      </c>
      <c r="B17" s="7"/>
      <c r="C17" s="6">
        <v>10080</v>
      </c>
      <c r="D17" s="6"/>
    </row>
    <row r="18" spans="1:4" ht="33.75" customHeight="1">
      <c r="A18" s="11" t="s">
        <v>106</v>
      </c>
      <c r="B18" s="11"/>
      <c r="C18" s="6">
        <v>2185</v>
      </c>
      <c r="D18" s="6"/>
    </row>
    <row r="19" spans="1:4" ht="37.5" customHeight="1">
      <c r="A19" s="11" t="s">
        <v>92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104</v>
      </c>
      <c r="B21" s="11"/>
      <c r="C21" s="6">
        <v>1284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103</v>
      </c>
      <c r="B23" s="7"/>
      <c r="C23" s="6">
        <v>3135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81</v>
      </c>
      <c r="B29" s="7"/>
      <c r="C29" s="6">
        <v>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110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87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84</v>
      </c>
      <c r="C38" s="4" t="s">
        <v>98</v>
      </c>
      <c r="D38" s="29" t="s">
        <v>109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78</v>
      </c>
    </row>
    <row r="40" spans="1:5" ht="15.75">
      <c r="A40" s="18" t="s">
        <v>15</v>
      </c>
      <c r="B40" s="19" t="s">
        <v>13</v>
      </c>
      <c r="C40" s="12">
        <f>SUM(C41:C43)</f>
        <v>473726</v>
      </c>
      <c r="D40" s="49">
        <f>SUM(D41:D43)</f>
        <v>364039</v>
      </c>
      <c r="E40" s="53">
        <f>D40/C40*100</f>
        <v>76.84589826186445</v>
      </c>
    </row>
    <row r="41" spans="1:5" ht="15.75">
      <c r="A41" s="20" t="s">
        <v>5</v>
      </c>
      <c r="B41" s="21" t="s">
        <v>14</v>
      </c>
      <c r="C41" s="47">
        <f>442452+1284+10080</f>
        <v>453816</v>
      </c>
      <c r="D41" s="52">
        <v>364039</v>
      </c>
      <c r="E41" s="53">
        <f aca="true" t="shared" si="0" ref="E41:E77">D41/C41*100</f>
        <v>80.21731274349075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99</v>
      </c>
      <c r="B43" s="23" t="s">
        <v>79</v>
      </c>
      <c r="C43" s="47">
        <v>19910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125513</v>
      </c>
      <c r="D44" s="49">
        <f>SUM(D45:D49)</f>
        <v>15854</v>
      </c>
      <c r="E44" s="53">
        <f t="shared" si="0"/>
        <v>12.631360894887383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446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33280</v>
      </c>
      <c r="D47" s="52">
        <v>7763</v>
      </c>
      <c r="E47" s="53">
        <f t="shared" si="0"/>
        <v>23.326322115384617</v>
      </c>
    </row>
    <row r="48" spans="1:5" ht="15.75">
      <c r="A48" s="22" t="s">
        <v>51</v>
      </c>
      <c r="B48" s="23" t="s">
        <v>22</v>
      </c>
      <c r="C48" s="47">
        <v>3000</v>
      </c>
      <c r="D48" s="52">
        <v>1791</v>
      </c>
      <c r="E48" s="53">
        <f t="shared" si="0"/>
        <v>59.699999999999996</v>
      </c>
    </row>
    <row r="49" spans="1:5" ht="15.75">
      <c r="A49" s="22" t="s">
        <v>52</v>
      </c>
      <c r="B49" s="23" t="s">
        <v>23</v>
      </c>
      <c r="C49" s="47">
        <f>87048+2185</f>
        <v>89233</v>
      </c>
      <c r="D49" s="52">
        <v>5854</v>
      </c>
      <c r="E49" s="53">
        <f t="shared" si="0"/>
        <v>6.560353232548496</v>
      </c>
    </row>
    <row r="50" spans="1:5" ht="15.75">
      <c r="A50" s="19" t="s">
        <v>7</v>
      </c>
      <c r="B50" s="27" t="s">
        <v>24</v>
      </c>
      <c r="C50" s="49">
        <f>SUM(C51:C54)</f>
        <v>137000</v>
      </c>
      <c r="D50" s="49">
        <f>SUM(D51:D54)</f>
        <v>85532</v>
      </c>
      <c r="E50" s="53">
        <f t="shared" si="0"/>
        <v>62.43211678832117</v>
      </c>
    </row>
    <row r="51" spans="1:5" ht="15.75">
      <c r="A51" s="22" t="s">
        <v>53</v>
      </c>
      <c r="B51" s="23" t="s">
        <v>25</v>
      </c>
      <c r="C51" s="47">
        <v>74000</v>
      </c>
      <c r="D51" s="52">
        <v>44577</v>
      </c>
      <c r="E51" s="53">
        <f t="shared" si="0"/>
        <v>60.23918918918919</v>
      </c>
    </row>
    <row r="52" spans="1:5" ht="15.75">
      <c r="A52" s="22" t="s">
        <v>54</v>
      </c>
      <c r="B52" s="23" t="s">
        <v>26</v>
      </c>
      <c r="C52" s="47">
        <v>19000</v>
      </c>
      <c r="D52" s="52">
        <v>14199</v>
      </c>
      <c r="E52" s="53">
        <f t="shared" si="0"/>
        <v>74.73157894736842</v>
      </c>
    </row>
    <row r="53" spans="1:5" ht="15.75">
      <c r="A53" s="22" t="s">
        <v>55</v>
      </c>
      <c r="B53" s="23" t="s">
        <v>27</v>
      </c>
      <c r="C53" s="47">
        <v>28000</v>
      </c>
      <c r="D53" s="52">
        <v>18413</v>
      </c>
      <c r="E53" s="53">
        <f t="shared" si="0"/>
        <v>65.76071428571429</v>
      </c>
    </row>
    <row r="54" spans="1:5" ht="15.75">
      <c r="A54" s="22" t="s">
        <v>56</v>
      </c>
      <c r="B54" s="23" t="s">
        <v>28</v>
      </c>
      <c r="C54" s="47">
        <v>16000</v>
      </c>
      <c r="D54" s="52">
        <v>8343</v>
      </c>
      <c r="E54" s="53">
        <f t="shared" si="0"/>
        <v>52.14375</v>
      </c>
    </row>
    <row r="55" spans="1:5" ht="15.75">
      <c r="A55" s="19" t="s">
        <v>8</v>
      </c>
      <c r="B55" s="27" t="s">
        <v>29</v>
      </c>
      <c r="C55" s="49">
        <f>SUM(C56:C76)</f>
        <v>142435</v>
      </c>
      <c r="D55" s="49">
        <f>SUM(D56:D72)</f>
        <v>91785</v>
      </c>
      <c r="E55" s="53">
        <f t="shared" si="0"/>
        <v>64.43991996349212</v>
      </c>
    </row>
    <row r="56" spans="1:5" ht="15.75">
      <c r="A56" s="22" t="s">
        <v>57</v>
      </c>
      <c r="B56" s="23" t="s">
        <v>30</v>
      </c>
      <c r="C56" s="47">
        <v>14006</v>
      </c>
      <c r="D56" s="52">
        <v>6929</v>
      </c>
      <c r="E56" s="53">
        <f t="shared" si="0"/>
        <v>49.47165500499786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2000</v>
      </c>
      <c r="D58" s="52">
        <v>0</v>
      </c>
      <c r="E58" s="53">
        <f t="shared" si="0"/>
        <v>0</v>
      </c>
    </row>
    <row r="59" spans="1:5" ht="15.75">
      <c r="A59" s="22" t="s">
        <v>60</v>
      </c>
      <c r="B59" s="23" t="s">
        <v>33</v>
      </c>
      <c r="C59" s="47">
        <f>25000+11356</f>
        <v>36356</v>
      </c>
      <c r="D59" s="52">
        <v>13251</v>
      </c>
      <c r="E59" s="53">
        <f t="shared" si="0"/>
        <v>36.44790405985257</v>
      </c>
    </row>
    <row r="60" spans="1:5" ht="15.75">
      <c r="A60" s="22" t="s">
        <v>61</v>
      </c>
      <c r="B60" s="23" t="s">
        <v>34</v>
      </c>
      <c r="C60" s="47">
        <v>12000</v>
      </c>
      <c r="D60" s="52">
        <v>7037</v>
      </c>
      <c r="E60" s="53">
        <f t="shared" si="0"/>
        <v>58.64166666666667</v>
      </c>
    </row>
    <row r="61" spans="1:5" ht="15.75">
      <c r="A61" s="22" t="s">
        <v>62</v>
      </c>
      <c r="B61" s="23" t="s">
        <v>35</v>
      </c>
      <c r="C61" s="47">
        <v>10076</v>
      </c>
      <c r="D61" s="52">
        <v>4375</v>
      </c>
      <c r="E61" s="53">
        <f t="shared" si="0"/>
        <v>43.420007939658596</v>
      </c>
    </row>
    <row r="62" spans="1:5" ht="15.75">
      <c r="A62" s="22" t="s">
        <v>102</v>
      </c>
      <c r="B62" s="23" t="s">
        <v>36</v>
      </c>
      <c r="C62" s="47">
        <f>13000+3135</f>
        <v>16135</v>
      </c>
      <c r="D62" s="52">
        <v>8588</v>
      </c>
      <c r="E62" s="53">
        <f t="shared" si="0"/>
        <v>53.22590641462659</v>
      </c>
    </row>
    <row r="63" spans="1:5" ht="15.75">
      <c r="A63" s="22" t="s">
        <v>63</v>
      </c>
      <c r="B63" s="23" t="s">
        <v>37</v>
      </c>
      <c r="C63" s="47">
        <v>45000</v>
      </c>
      <c r="D63" s="52">
        <v>49207</v>
      </c>
      <c r="E63" s="53">
        <f t="shared" si="0"/>
        <v>109.3488888888889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2500</v>
      </c>
      <c r="D65" s="52">
        <v>609</v>
      </c>
      <c r="E65" s="53">
        <f t="shared" si="0"/>
        <v>24.36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101</v>
      </c>
      <c r="B71" s="23" t="s">
        <v>100</v>
      </c>
      <c r="C71" s="48">
        <v>2000</v>
      </c>
      <c r="D71" s="51">
        <v>1685</v>
      </c>
      <c r="E71" s="53">
        <f t="shared" si="0"/>
        <v>84.25</v>
      </c>
    </row>
    <row r="72" spans="1:5" ht="15">
      <c r="A72" s="22" t="s">
        <v>71</v>
      </c>
      <c r="B72" s="32" t="s">
        <v>44</v>
      </c>
      <c r="C72" s="48">
        <v>600</v>
      </c>
      <c r="D72" s="51">
        <v>104</v>
      </c>
      <c r="E72" s="53">
        <f t="shared" si="0"/>
        <v>17.333333333333336</v>
      </c>
    </row>
    <row r="73" spans="1:5" ht="14.25">
      <c r="A73" s="36" t="s">
        <v>82</v>
      </c>
      <c r="B73" s="46" t="s">
        <v>91</v>
      </c>
      <c r="C73" s="50">
        <v>762</v>
      </c>
      <c r="D73" s="51">
        <v>0</v>
      </c>
      <c r="E73" s="53">
        <f t="shared" si="0"/>
        <v>0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5203</v>
      </c>
      <c r="C75" s="50">
        <v>0</v>
      </c>
      <c r="D75" s="51">
        <v>10050</v>
      </c>
      <c r="E75" s="53" t="e">
        <f t="shared" si="0"/>
        <v>#DIV/0!</v>
      </c>
    </row>
    <row r="76" spans="1:5" ht="14.25">
      <c r="A76" s="37" t="s">
        <v>85</v>
      </c>
      <c r="B76" s="35" t="s">
        <v>86</v>
      </c>
      <c r="C76" s="48">
        <v>0</v>
      </c>
      <c r="D76" s="51">
        <v>0</v>
      </c>
      <c r="E76" s="53" t="e">
        <f t="shared" si="0"/>
        <v>#DIV/0!</v>
      </c>
    </row>
    <row r="77" spans="1:5" ht="15.75">
      <c r="A77" s="28" t="s">
        <v>72</v>
      </c>
      <c r="B77" s="28"/>
      <c r="C77" s="49">
        <f>SUM(C40+C44+C50+C55)</f>
        <v>878674</v>
      </c>
      <c r="D77" s="49">
        <f>D40+D44+D50+D55+D73+D74+D75+D76</f>
        <v>567260</v>
      </c>
      <c r="E77" s="53">
        <f t="shared" si="0"/>
        <v>64.55864177157854</v>
      </c>
    </row>
    <row r="78" spans="1:4" ht="15.75">
      <c r="A78" s="38"/>
      <c r="B78" s="38"/>
      <c r="C78" s="39"/>
      <c r="D78" s="39"/>
    </row>
    <row r="79" ht="12.75">
      <c r="A79" s="60" t="s">
        <v>79</v>
      </c>
    </row>
    <row r="80" spans="1:4" ht="18.75">
      <c r="A80" s="62" t="s">
        <v>79</v>
      </c>
      <c r="B80" s="62"/>
      <c r="C80" s="62"/>
      <c r="D80" s="62"/>
    </row>
    <row r="81" spans="1:2" ht="18.75">
      <c r="A81" s="54" t="s">
        <v>79</v>
      </c>
      <c r="B81" s="1" t="s">
        <v>88</v>
      </c>
    </row>
    <row r="82" spans="1:3" ht="18.75">
      <c r="A82" s="1"/>
      <c r="B82" s="1"/>
      <c r="C82" t="s">
        <v>79</v>
      </c>
    </row>
    <row r="83" ht="18" customHeight="1">
      <c r="A83" s="16" t="s">
        <v>46</v>
      </c>
    </row>
    <row r="84" ht="15.75">
      <c r="A84" s="16" t="s">
        <v>80</v>
      </c>
    </row>
    <row r="85" spans="1:2" ht="16.5" customHeight="1">
      <c r="A85" s="16" t="s">
        <v>9</v>
      </c>
      <c r="B85" s="2"/>
    </row>
    <row r="86" ht="12.75">
      <c r="A86" t="s">
        <v>83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2019-07-04T06:05:01Z</cp:lastPrinted>
  <dcterms:created xsi:type="dcterms:W3CDTF">2012-03-06T12:05:04Z</dcterms:created>
  <dcterms:modified xsi:type="dcterms:W3CDTF">2020-01-24T08:50:39Z</dcterms:modified>
  <cp:category/>
  <cp:version/>
  <cp:contentType/>
  <cp:contentStatus/>
</cp:coreProperties>
</file>